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11 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<sst xmlns="http://schemas.openxmlformats.org/spreadsheetml/2006/main" count="104" uniqueCount="71">
  <si>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</si>
  <si>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</si>
  <si>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</si>
  <si>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</si>
  <si>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</si>
  <si>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</si>
  <si>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</si>
  <si>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</si>
  <si>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</si>
  <si>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</si>
  <si>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</si>
  <si>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</si>
  <si>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</si>
  <si>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</si>
  <si>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</si>
  <si>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</si>
  <si>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</si>
  <si>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</si>
  <si>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</si>
  <si>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</si>
  <si>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</si>
  <si>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</si>
  <si>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</si>
  <si>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</si>
  <si>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</si>
  <si>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</si>
  <si>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</si>
  <si>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</si>
  <si>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</si>
  <si>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</si>
  <si>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</si>
  <si>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</si>
  <si>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</si>
  <si>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</si>
  <si>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</si>
  <si>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</si>
  <si>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</si>
  <si>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</si>
  <si>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</si>
  <si>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</si>
  <si>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</si>
  <si>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</si>
  <si>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</si>
  <si>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</si>
  <si>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</si>
  <si>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</si>
  <si>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</si>
  <si>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</si>
  <si>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</si>
  <si>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</si>
  <si>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</si>
  <si>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</si>
  <si>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</si>
  <si>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</si>
  <si>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</si>
  <si>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</si>
  <si>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</si>
  <si>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</si>
  <si>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</si>
  <si>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</si>
  <si>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</si>
  <si>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</si>
  <si>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</si>
  <si>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</si>
  <si>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</si>
  <si>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2018 год</t>
  </si>
  <si>
    <t>Утверждено по бюджету на 2018 год</t>
  </si>
  <si>
    <t>Оперативные данные по исполнению бюджета МО Кривошеинский район                                             на 01.11.2018г.</t>
  </si>
  <si>
    <t>Исполнено                                                                          на 01 ноября  2018 года</t>
  </si>
  <si>
    <t>По состоянию на 01.11.2018 года</t>
  </si>
  <si>
    <t>По оперативным данным  за 10 месяцев 2018 года исполнение по доходной части консолидированного бюджета МО Кривошеинского района  по налоговым и неналоговым доходам составило  84 976,0 тыс. рублей, в т.ч. муниципальный район        63 500,0 тыс.руб., сельские поселения 21 476,0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</si>
</sst>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G73" sqref="G73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60" t="s">
        <v>67</v>
      </c>
      <c r="B1" s="60"/>
      <c r="C1" s="60"/>
      <c r="D1" s="60"/>
      <c r="E1" s="60"/>
      <c r="F1" s="60"/>
      <c r="G1" s="60"/>
      <c r="H1" s="60"/>
    </row>
    <row r="2" spans="1:9" ht="64.5" customHeight="1" thickBot="1">
      <c r="A2" s="61" t="s">
        <v>70</v>
      </c>
      <c r="B2" s="61"/>
      <c r="C2" s="61"/>
      <c r="D2" s="61"/>
      <c r="E2" s="61"/>
      <c r="F2" s="61"/>
      <c r="G2" s="61"/>
      <c r="H2" s="61"/>
      <c r="I2" s="16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65</v>
      </c>
      <c r="C4" s="66"/>
      <c r="D4" s="66"/>
      <c r="E4" s="66"/>
      <c r="F4" s="66"/>
      <c r="G4" s="66"/>
      <c r="H4" s="67"/>
    </row>
    <row r="5" spans="1:8" ht="51" customHeight="1">
      <c r="A5" s="65"/>
      <c r="B5" s="68" t="s">
        <v>66</v>
      </c>
      <c r="C5" s="68"/>
      <c r="D5" s="6"/>
      <c r="E5" s="69" t="s">
        <v>68</v>
      </c>
      <c r="F5" s="69"/>
      <c r="G5" s="69"/>
      <c r="H5" s="70"/>
    </row>
    <row r="6" spans="1:8" ht="15" customHeight="1">
      <c r="A6" s="65"/>
      <c r="B6" s="68" t="s">
        <v>46</v>
      </c>
      <c r="C6" s="68"/>
      <c r="D6" s="68" t="s">
        <v>46</v>
      </c>
      <c r="E6" s="68"/>
      <c r="F6" s="68"/>
      <c r="G6" s="68" t="s">
        <v>47</v>
      </c>
      <c r="H6" s="71"/>
    </row>
    <row r="7" spans="1:8" ht="47.25" customHeight="1">
      <c r="A7" s="6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47">
        <v>663555</v>
      </c>
      <c r="C9" s="47">
        <v>73312</v>
      </c>
      <c r="D9" s="47"/>
      <c r="E9" s="49">
        <v>520918</v>
      </c>
      <c r="F9" s="49">
        <v>63500</v>
      </c>
      <c r="G9" s="29">
        <f>E9/B9*100</f>
        <v>78.5041179706279</v>
      </c>
      <c r="H9" s="30">
        <f>F9/C9*100</f>
        <v>86.61610650371017</v>
      </c>
    </row>
    <row r="10" spans="1:8" ht="18" customHeight="1">
      <c r="A10" s="12" t="s">
        <v>3</v>
      </c>
      <c r="B10" s="47">
        <v>685089</v>
      </c>
      <c r="C10" s="47"/>
      <c r="D10" s="47"/>
      <c r="E10" s="49">
        <v>505392</v>
      </c>
      <c r="F10" s="48"/>
      <c r="G10" s="29">
        <f>E10/B10*100</f>
        <v>73.77026926428537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3" t="s">
        <v>2</v>
      </c>
      <c r="B13" s="47">
        <v>16598</v>
      </c>
      <c r="C13" s="47">
        <v>4024</v>
      </c>
      <c r="D13" s="47"/>
      <c r="E13" s="49">
        <v>15454</v>
      </c>
      <c r="F13" s="49">
        <v>3735</v>
      </c>
      <c r="G13" s="51">
        <f>E13/B13*100</f>
        <v>93.10760332570189</v>
      </c>
      <c r="H13" s="52">
        <f>F13/C13*100</f>
        <v>92.81809145129225</v>
      </c>
    </row>
    <row r="14" spans="1:8" ht="15.75">
      <c r="A14" s="53" t="s">
        <v>3</v>
      </c>
      <c r="B14" s="47">
        <v>16598</v>
      </c>
      <c r="C14" s="47"/>
      <c r="D14" s="47"/>
      <c r="E14" s="49">
        <v>14667</v>
      </c>
      <c r="F14" s="48"/>
      <c r="G14" s="51">
        <f>E14/B14*100</f>
        <v>88.36606820098807</v>
      </c>
      <c r="H14" s="52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3" t="s">
        <v>2</v>
      </c>
      <c r="B16" s="47">
        <v>9805</v>
      </c>
      <c r="C16" s="47">
        <v>1222</v>
      </c>
      <c r="D16" s="47"/>
      <c r="E16" s="49">
        <v>7487</v>
      </c>
      <c r="F16" s="49">
        <v>976</v>
      </c>
      <c r="G16" s="51">
        <f>E16/B16*100</f>
        <v>76.35900050994391</v>
      </c>
      <c r="H16" s="52">
        <f>F16/C16*100</f>
        <v>79.86906710310966</v>
      </c>
    </row>
    <row r="17" spans="1:8" ht="15.75">
      <c r="A17" s="53" t="s">
        <v>3</v>
      </c>
      <c r="B17" s="47">
        <v>10120</v>
      </c>
      <c r="C17" s="47"/>
      <c r="D17" s="47"/>
      <c r="E17" s="49">
        <v>6028</v>
      </c>
      <c r="F17" s="48"/>
      <c r="G17" s="51">
        <f>E17/B17*100</f>
        <v>59.56521739130435</v>
      </c>
      <c r="H17" s="52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3" t="s">
        <v>2</v>
      </c>
      <c r="B19" s="47">
        <v>9415</v>
      </c>
      <c r="C19" s="47">
        <v>2796</v>
      </c>
      <c r="D19" s="47"/>
      <c r="E19" s="49">
        <v>8107</v>
      </c>
      <c r="F19" s="49">
        <v>2447</v>
      </c>
      <c r="G19" s="51">
        <f>E19/B19*100</f>
        <v>86.10727562400426</v>
      </c>
      <c r="H19" s="52">
        <f>F19/C19*100</f>
        <v>87.51788268955652</v>
      </c>
    </row>
    <row r="20" spans="1:8" ht="15.75">
      <c r="A20" s="53" t="s">
        <v>3</v>
      </c>
      <c r="B20" s="47">
        <v>9886</v>
      </c>
      <c r="C20" s="47"/>
      <c r="D20" s="47"/>
      <c r="E20" s="49">
        <v>7076</v>
      </c>
      <c r="F20" s="48"/>
      <c r="G20" s="51">
        <f>E20/B20*100</f>
        <v>71.57596601254299</v>
      </c>
      <c r="H20" s="52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3" t="s">
        <v>2</v>
      </c>
      <c r="B22" s="47">
        <v>48330</v>
      </c>
      <c r="C22" s="47">
        <v>12887</v>
      </c>
      <c r="D22" s="47"/>
      <c r="E22" s="49">
        <v>16703</v>
      </c>
      <c r="F22" s="49">
        <v>10115</v>
      </c>
      <c r="G22" s="51">
        <f>E22/B22*100</f>
        <v>34.56031450444858</v>
      </c>
      <c r="H22" s="52">
        <f>F22/C22*100</f>
        <v>78.48995111352525</v>
      </c>
    </row>
    <row r="23" spans="1:8" ht="15.75">
      <c r="A23" s="53" t="s">
        <v>3</v>
      </c>
      <c r="B23" s="47">
        <v>49548</v>
      </c>
      <c r="C23" s="47"/>
      <c r="D23" s="47"/>
      <c r="E23" s="49">
        <v>15106</v>
      </c>
      <c r="F23" s="48"/>
      <c r="G23" s="51">
        <f>E23/B23*100</f>
        <v>30.48760797610398</v>
      </c>
      <c r="H23" s="52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3" t="s">
        <v>2</v>
      </c>
      <c r="B25" s="47">
        <v>24855</v>
      </c>
      <c r="C25" s="47">
        <v>1835</v>
      </c>
      <c r="D25" s="47"/>
      <c r="E25" s="49">
        <v>15943</v>
      </c>
      <c r="F25" s="49">
        <v>1508</v>
      </c>
      <c r="G25" s="51">
        <f>E25/B25*100</f>
        <v>64.14403540535105</v>
      </c>
      <c r="H25" s="52">
        <f>F25/C25*100</f>
        <v>82.17983651226159</v>
      </c>
    </row>
    <row r="26" spans="1:8" ht="15.75">
      <c r="A26" s="53" t="s">
        <v>3</v>
      </c>
      <c r="B26" s="47">
        <v>24977</v>
      </c>
      <c r="C26" s="47"/>
      <c r="D26" s="47"/>
      <c r="E26" s="49">
        <v>6620</v>
      </c>
      <c r="F26" s="48"/>
      <c r="G26" s="51">
        <f>E26/B26*100</f>
        <v>26.504384033310647</v>
      </c>
      <c r="H26" s="52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3" t="s">
        <v>2</v>
      </c>
      <c r="B28" s="47">
        <v>7658</v>
      </c>
      <c r="C28" s="47">
        <v>907</v>
      </c>
      <c r="D28" s="47"/>
      <c r="E28" s="49">
        <v>6753</v>
      </c>
      <c r="F28" s="49">
        <v>739</v>
      </c>
      <c r="G28" s="51">
        <f>E28/B28*100</f>
        <v>88.18229302689997</v>
      </c>
      <c r="H28" s="52">
        <f>F28/C28*100</f>
        <v>81.4773980154355</v>
      </c>
    </row>
    <row r="29" spans="1:8" ht="15.75">
      <c r="A29" s="53" t="s">
        <v>3</v>
      </c>
      <c r="B29" s="47">
        <v>7857</v>
      </c>
      <c r="C29" s="47"/>
      <c r="D29" s="47"/>
      <c r="E29" s="49">
        <v>6023</v>
      </c>
      <c r="F29" s="48"/>
      <c r="G29" s="51">
        <f>E29/B29*100</f>
        <v>76.65775741377115</v>
      </c>
      <c r="H29" s="52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3" t="s">
        <v>2</v>
      </c>
      <c r="B31" s="47">
        <v>13176</v>
      </c>
      <c r="C31" s="47">
        <v>2154</v>
      </c>
      <c r="D31" s="47"/>
      <c r="E31" s="49">
        <v>11092</v>
      </c>
      <c r="F31" s="49">
        <v>1956</v>
      </c>
      <c r="G31" s="51">
        <f>E31/B31*100</f>
        <v>84.1833636915604</v>
      </c>
      <c r="H31" s="52">
        <f>F31/C31*100</f>
        <v>90.80779944289694</v>
      </c>
    </row>
    <row r="32" spans="1:8" ht="15.75">
      <c r="A32" s="53" t="s">
        <v>3</v>
      </c>
      <c r="B32" s="47">
        <v>13698</v>
      </c>
      <c r="C32" s="47"/>
      <c r="D32" s="47"/>
      <c r="E32" s="49">
        <v>9859</v>
      </c>
      <c r="F32" s="48"/>
      <c r="G32" s="51">
        <f>E32/B32*100</f>
        <v>71.974010804497</v>
      </c>
      <c r="H32" s="52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21.75" customHeight="1">
      <c r="A34" s="12" t="s">
        <v>2</v>
      </c>
      <c r="B34" s="47">
        <f aca="true" t="shared" si="0" ref="B34:F35">B13+B16+B19+B22+B25+B28+B31</f>
        <v>129837</v>
      </c>
      <c r="C34" s="47">
        <f t="shared" si="0"/>
        <v>25825</v>
      </c>
      <c r="D34" s="47">
        <f t="shared" si="0"/>
        <v>0</v>
      </c>
      <c r="E34" s="47">
        <f t="shared" si="0"/>
        <v>81539</v>
      </c>
      <c r="F34" s="47">
        <f>F13+F16+F19+F22+F25+F28+F31</f>
        <v>21476</v>
      </c>
      <c r="G34" s="29">
        <f>E34/B34*100</f>
        <v>62.8010505479948</v>
      </c>
      <c r="H34" s="30">
        <f>F34/C34*100</f>
        <v>83.15972894482091</v>
      </c>
    </row>
    <row r="35" spans="1:8" ht="19.5" customHeight="1">
      <c r="A35" s="12" t="s">
        <v>3</v>
      </c>
      <c r="B35" s="47">
        <f t="shared" si="0"/>
        <v>132684</v>
      </c>
      <c r="C35" s="47">
        <f t="shared" si="0"/>
        <v>0</v>
      </c>
      <c r="D35" s="47">
        <f t="shared" si="0"/>
        <v>0</v>
      </c>
      <c r="E35" s="47">
        <f t="shared" si="0"/>
        <v>65379</v>
      </c>
      <c r="F35" s="47">
        <f t="shared" si="0"/>
        <v>0</v>
      </c>
      <c r="G35" s="13">
        <f>E35/B35*100</f>
        <v>49.274215429139915</v>
      </c>
      <c r="H35" s="14"/>
    </row>
    <row r="36" spans="1:8" ht="26.25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8.75" customHeight="1">
      <c r="A37" s="25" t="s">
        <v>2</v>
      </c>
      <c r="B37" s="46">
        <v>685311</v>
      </c>
      <c r="C37" s="46">
        <f>C34+C9</f>
        <v>99137</v>
      </c>
      <c r="D37" s="46">
        <f>D34+D9</f>
        <v>0</v>
      </c>
      <c r="E37" s="46">
        <v>539040</v>
      </c>
      <c r="F37" s="46">
        <f>F34+F9</f>
        <v>84976</v>
      </c>
      <c r="G37" s="26">
        <f>E37/B37*100</f>
        <v>78.65625971274356</v>
      </c>
      <c r="H37" s="27">
        <f>F37/C37*100</f>
        <v>85.71572672160748</v>
      </c>
    </row>
    <row r="38" spans="1:8" ht="18" customHeight="1">
      <c r="A38" s="25" t="s">
        <v>3</v>
      </c>
      <c r="B38" s="46">
        <v>709692</v>
      </c>
      <c r="C38" s="46"/>
      <c r="D38" s="46"/>
      <c r="E38" s="46">
        <v>507355</v>
      </c>
      <c r="F38" s="46">
        <f>F10+F35</f>
        <v>0</v>
      </c>
      <c r="G38" s="26">
        <f>E38/B38*100</f>
        <v>71.48946303466856</v>
      </c>
      <c r="H38" s="27"/>
    </row>
    <row r="39" spans="1:8" ht="33" customHeight="1" thickBot="1">
      <c r="A39" s="28" t="s">
        <v>14</v>
      </c>
      <c r="B39" s="50">
        <f>B37-B38</f>
        <v>-24381</v>
      </c>
      <c r="C39" s="50"/>
      <c r="D39" s="50">
        <f>D37-D38</f>
        <v>0</v>
      </c>
      <c r="E39" s="50">
        <f>E37-E38</f>
        <v>31685</v>
      </c>
      <c r="F39" s="50"/>
      <c r="G39" s="79"/>
      <c r="H39" s="80"/>
    </row>
    <row r="40" spans="1:8" ht="44.25" customHeight="1">
      <c r="A40" s="81" t="s">
        <v>62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65</v>
      </c>
      <c r="F41" s="68"/>
      <c r="G41" s="68"/>
      <c r="H41" s="71"/>
    </row>
    <row r="42" spans="1:8" ht="51" customHeight="1">
      <c r="A42" s="65"/>
      <c r="B42" s="68"/>
      <c r="C42" s="68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3"/>
      <c r="E43" s="40">
        <f>C37</f>
        <v>99137</v>
      </c>
      <c r="F43" s="40">
        <f>E43/E$56*100</f>
        <v>14.46598697525649</v>
      </c>
      <c r="G43" s="40">
        <f>F37</f>
        <v>84976</v>
      </c>
      <c r="H43" s="24">
        <f>G43/E43*100</f>
        <v>85.71572672160748</v>
      </c>
    </row>
    <row r="44" spans="1:8" ht="30" customHeight="1">
      <c r="A44" s="86" t="s">
        <v>33</v>
      </c>
      <c r="B44" s="87"/>
      <c r="C44" s="87"/>
      <c r="D44" s="17"/>
      <c r="E44" s="41">
        <v>74534</v>
      </c>
      <c r="F44" s="42">
        <f aca="true" t="shared" si="1" ref="F44:F54">E44/E$56*100</f>
        <v>10.875938077748643</v>
      </c>
      <c r="G44" s="43">
        <v>63972</v>
      </c>
      <c r="H44" s="18">
        <f aca="true" t="shared" si="2" ref="H44:H56">G44/E44*100</f>
        <v>85.82928596345292</v>
      </c>
    </row>
    <row r="45" spans="1:8" ht="21" customHeight="1">
      <c r="A45" s="88" t="s">
        <v>61</v>
      </c>
      <c r="B45" s="89"/>
      <c r="C45" s="90"/>
      <c r="D45" s="17"/>
      <c r="E45" s="41">
        <v>6378</v>
      </c>
      <c r="F45" s="42">
        <f t="shared" si="1"/>
        <v>0.9306723516768299</v>
      </c>
      <c r="G45" s="41">
        <v>5775</v>
      </c>
      <c r="H45" s="18">
        <f t="shared" si="2"/>
        <v>90.54562558795861</v>
      </c>
    </row>
    <row r="46" spans="1:8" ht="20.25" customHeight="1">
      <c r="A46" s="86" t="s">
        <v>30</v>
      </c>
      <c r="B46" s="87"/>
      <c r="C46" s="87"/>
      <c r="D46" s="17"/>
      <c r="E46" s="41">
        <v>80</v>
      </c>
      <c r="F46" s="42">
        <f t="shared" si="1"/>
        <v>0.011673532162769897</v>
      </c>
      <c r="G46" s="43">
        <v>1</v>
      </c>
      <c r="H46" s="18"/>
    </row>
    <row r="47" spans="1:8" ht="29.25" customHeight="1">
      <c r="A47" s="88" t="s">
        <v>59</v>
      </c>
      <c r="B47" s="89"/>
      <c r="C47" s="90"/>
      <c r="D47" s="17"/>
      <c r="E47" s="41">
        <v>1817</v>
      </c>
      <c r="F47" s="42">
        <f t="shared" si="1"/>
        <v>0.26513509924691125</v>
      </c>
      <c r="G47" s="43">
        <v>2565</v>
      </c>
      <c r="H47" s="18">
        <f t="shared" si="2"/>
        <v>141.16675839295542</v>
      </c>
    </row>
    <row r="48" spans="1:8" ht="21.75" customHeight="1">
      <c r="A48" s="86" t="s">
        <v>17</v>
      </c>
      <c r="B48" s="87"/>
      <c r="C48" s="87"/>
      <c r="D48" s="17"/>
      <c r="E48" s="41">
        <v>3310</v>
      </c>
      <c r="F48" s="42">
        <f t="shared" si="1"/>
        <v>0.4829923932346044</v>
      </c>
      <c r="G48" s="43">
        <v>2462</v>
      </c>
      <c r="H48" s="18">
        <f t="shared" si="2"/>
        <v>74.38066465256797</v>
      </c>
    </row>
    <row r="49" spans="1:8" ht="20.25" customHeight="1">
      <c r="A49" s="86" t="s">
        <v>18</v>
      </c>
      <c r="B49" s="87"/>
      <c r="C49" s="87"/>
      <c r="D49" s="17"/>
      <c r="E49" s="41">
        <v>1726</v>
      </c>
      <c r="F49" s="42">
        <f t="shared" si="1"/>
        <v>0.2518564564117605</v>
      </c>
      <c r="G49" s="43">
        <v>946</v>
      </c>
      <c r="H49" s="18">
        <f t="shared" si="2"/>
        <v>54.80880648899189</v>
      </c>
    </row>
    <row r="50" spans="1:8" ht="29.25" customHeight="1">
      <c r="A50" s="86" t="s">
        <v>43</v>
      </c>
      <c r="B50" s="87"/>
      <c r="C50" s="87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6" t="s">
        <v>19</v>
      </c>
      <c r="B51" s="87"/>
      <c r="C51" s="87"/>
      <c r="D51" s="17"/>
      <c r="E51" s="41">
        <v>2537</v>
      </c>
      <c r="F51" s="42">
        <f t="shared" si="1"/>
        <v>0.3701968887118403</v>
      </c>
      <c r="G51" s="43">
        <v>1932</v>
      </c>
      <c r="H51" s="18">
        <f t="shared" si="2"/>
        <v>76.15293653921955</v>
      </c>
    </row>
    <row r="52" spans="1:8" ht="18" customHeight="1">
      <c r="A52" s="86" t="s">
        <v>20</v>
      </c>
      <c r="B52" s="87"/>
      <c r="C52" s="87"/>
      <c r="D52" s="17"/>
      <c r="E52" s="41">
        <v>645</v>
      </c>
      <c r="F52" s="42">
        <f t="shared" si="1"/>
        <v>0.09411785306233228</v>
      </c>
      <c r="G52" s="43">
        <v>853</v>
      </c>
      <c r="H52" s="18">
        <f t="shared" si="2"/>
        <v>132.24806201550388</v>
      </c>
    </row>
    <row r="53" spans="1:8" ht="44.25" customHeight="1">
      <c r="A53" s="88" t="s">
        <v>48</v>
      </c>
      <c r="B53" s="89"/>
      <c r="C53" s="90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6" t="s">
        <v>21</v>
      </c>
      <c r="B54" s="87"/>
      <c r="C54" s="87"/>
      <c r="D54" s="17"/>
      <c r="E54" s="41">
        <v>8110</v>
      </c>
      <c r="F54" s="42">
        <f t="shared" si="1"/>
        <v>1.1834043230007982</v>
      </c>
      <c r="G54" s="41">
        <v>6470</v>
      </c>
      <c r="H54" s="18">
        <f t="shared" si="2"/>
        <v>79.77805178791616</v>
      </c>
    </row>
    <row r="55" spans="1:8" ht="15.75" customHeight="1">
      <c r="A55" s="84" t="s">
        <v>29</v>
      </c>
      <c r="B55" s="85"/>
      <c r="C55" s="85"/>
      <c r="D55" s="23"/>
      <c r="E55" s="40">
        <f>B37-C37</f>
        <v>586174</v>
      </c>
      <c r="F55" s="40">
        <f>E55/E$56*100</f>
        <v>85.53401302474352</v>
      </c>
      <c r="G55" s="44">
        <f>E37-F37</f>
        <v>454064</v>
      </c>
      <c r="H55" s="24">
        <f t="shared" si="2"/>
        <v>77.46232347391731</v>
      </c>
    </row>
    <row r="56" spans="1:8" ht="18.75" customHeight="1" thickBot="1">
      <c r="A56" s="91" t="s">
        <v>22</v>
      </c>
      <c r="B56" s="92"/>
      <c r="C56" s="92"/>
      <c r="D56" s="34"/>
      <c r="E56" s="45">
        <f>E43+E55</f>
        <v>685311</v>
      </c>
      <c r="F56" s="45">
        <f>E56/E$56*100</f>
        <v>100</v>
      </c>
      <c r="G56" s="45">
        <f>G43+G55</f>
        <v>539040</v>
      </c>
      <c r="H56" s="33">
        <f t="shared" si="2"/>
        <v>78.65625971274356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96" t="s">
        <v>23</v>
      </c>
      <c r="B58" s="97"/>
      <c r="C58" s="97"/>
      <c r="D58" s="3"/>
      <c r="E58" s="97" t="s">
        <v>65</v>
      </c>
      <c r="F58" s="97"/>
      <c r="G58" s="97"/>
      <c r="H58" s="98"/>
    </row>
    <row r="59" spans="1:8" ht="50.25" customHeight="1">
      <c r="A59" s="96"/>
      <c r="B59" s="97"/>
      <c r="C59" s="97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9" t="s">
        <v>27</v>
      </c>
      <c r="B60" s="100"/>
      <c r="C60" s="100"/>
      <c r="D60" s="17"/>
      <c r="E60" s="54">
        <v>90767</v>
      </c>
      <c r="F60" s="38">
        <f aca="true" t="shared" si="3" ref="F60:F73">E60/E$73*100</f>
        <v>12.789632685728458</v>
      </c>
      <c r="G60" s="54">
        <v>57659</v>
      </c>
      <c r="H60" s="35">
        <f>G60/E60*100</f>
        <v>63.524188306322785</v>
      </c>
    </row>
    <row r="61" spans="1:8" ht="19.5" customHeight="1">
      <c r="A61" s="99" t="s">
        <v>49</v>
      </c>
      <c r="B61" s="100"/>
      <c r="C61" s="100"/>
      <c r="D61" s="17"/>
      <c r="E61" s="55">
        <v>1550</v>
      </c>
      <c r="F61" s="38">
        <f t="shared" si="3"/>
        <v>0.21840460368723336</v>
      </c>
      <c r="G61" s="54">
        <v>1065</v>
      </c>
      <c r="H61" s="35">
        <f aca="true" t="shared" si="4" ref="H61:H73">G61/E61*100</f>
        <v>68.70967741935485</v>
      </c>
    </row>
    <row r="62" spans="1:8" ht="30.75" customHeight="1">
      <c r="A62" s="99" t="s">
        <v>50</v>
      </c>
      <c r="B62" s="100"/>
      <c r="C62" s="100"/>
      <c r="D62" s="17"/>
      <c r="E62" s="54">
        <v>260</v>
      </c>
      <c r="F62" s="38">
        <f t="shared" si="3"/>
        <v>0.0366356109410843</v>
      </c>
      <c r="G62" s="54">
        <v>162</v>
      </c>
      <c r="H62" s="35">
        <f t="shared" si="4"/>
        <v>62.30769230769231</v>
      </c>
    </row>
    <row r="63" spans="1:8" ht="17.25" customHeight="1">
      <c r="A63" s="99" t="s">
        <v>51</v>
      </c>
      <c r="B63" s="100"/>
      <c r="C63" s="100"/>
      <c r="D63" s="17"/>
      <c r="E63" s="54">
        <v>120436</v>
      </c>
      <c r="F63" s="38">
        <f t="shared" si="3"/>
        <v>16.970178612693957</v>
      </c>
      <c r="G63" s="54">
        <v>103506</v>
      </c>
      <c r="H63" s="35">
        <f t="shared" si="4"/>
        <v>85.94274137301139</v>
      </c>
    </row>
    <row r="64" spans="1:8" ht="15.75" customHeight="1">
      <c r="A64" s="99" t="s">
        <v>25</v>
      </c>
      <c r="B64" s="100"/>
      <c r="C64" s="100"/>
      <c r="D64" s="17"/>
      <c r="E64" s="54">
        <v>60986</v>
      </c>
      <c r="F64" s="38">
        <f t="shared" si="3"/>
        <v>8.593305264819104</v>
      </c>
      <c r="G64" s="54">
        <v>10469</v>
      </c>
      <c r="H64" s="35">
        <f t="shared" si="4"/>
        <v>17.166234873577544</v>
      </c>
    </row>
    <row r="65" spans="1:8" ht="19.5" customHeight="1">
      <c r="A65" s="101" t="s">
        <v>52</v>
      </c>
      <c r="B65" s="102"/>
      <c r="C65" s="103"/>
      <c r="D65" s="17"/>
      <c r="E65" s="55"/>
      <c r="F65" s="38">
        <f t="shared" si="3"/>
        <v>0</v>
      </c>
      <c r="G65" s="54"/>
      <c r="H65" s="35" t="e">
        <f t="shared" si="4"/>
        <v>#DIV/0!</v>
      </c>
    </row>
    <row r="66" spans="1:8" ht="17.25" customHeight="1">
      <c r="A66" s="99" t="s">
        <v>26</v>
      </c>
      <c r="B66" s="100"/>
      <c r="C66" s="100"/>
      <c r="D66" s="17"/>
      <c r="E66" s="55">
        <v>330964</v>
      </c>
      <c r="F66" s="38">
        <f t="shared" si="3"/>
        <v>46.63487822886548</v>
      </c>
      <c r="G66" s="55">
        <v>267628</v>
      </c>
      <c r="H66" s="35">
        <f t="shared" si="4"/>
        <v>80.86317545110646</v>
      </c>
    </row>
    <row r="67" spans="1:8" ht="15.75">
      <c r="A67" s="99" t="s">
        <v>53</v>
      </c>
      <c r="B67" s="100"/>
      <c r="C67" s="100"/>
      <c r="D67" s="17"/>
      <c r="E67" s="55">
        <v>46398</v>
      </c>
      <c r="F67" s="38">
        <f t="shared" si="3"/>
        <v>6.537765678632421</v>
      </c>
      <c r="G67" s="54">
        <v>38700</v>
      </c>
      <c r="H67" s="35">
        <f t="shared" si="4"/>
        <v>83.40876761929394</v>
      </c>
    </row>
    <row r="68" spans="1:8" ht="15.75">
      <c r="A68" s="99" t="s">
        <v>54</v>
      </c>
      <c r="B68" s="100"/>
      <c r="C68" s="100"/>
      <c r="D68" s="17"/>
      <c r="E68" s="55">
        <v>23</v>
      </c>
      <c r="F68" s="38">
        <f t="shared" si="3"/>
        <v>0.0032408425063266883</v>
      </c>
      <c r="G68" s="54">
        <v>23</v>
      </c>
      <c r="H68" s="35">
        <f t="shared" si="4"/>
        <v>100</v>
      </c>
    </row>
    <row r="69" spans="1:8" ht="15.75">
      <c r="A69" s="101" t="s">
        <v>24</v>
      </c>
      <c r="B69" s="102"/>
      <c r="C69" s="103"/>
      <c r="D69" s="19"/>
      <c r="E69" s="56">
        <v>32820</v>
      </c>
      <c r="F69" s="38">
        <f t="shared" si="3"/>
        <v>4.624541350332257</v>
      </c>
      <c r="G69" s="57">
        <v>23962</v>
      </c>
      <c r="H69" s="35">
        <f t="shared" si="4"/>
        <v>73.01035953686777</v>
      </c>
    </row>
    <row r="70" spans="1:8" ht="20.25" customHeight="1">
      <c r="A70" s="101" t="s">
        <v>55</v>
      </c>
      <c r="B70" s="102"/>
      <c r="C70" s="103"/>
      <c r="D70" s="19"/>
      <c r="E70" s="56">
        <v>25488</v>
      </c>
      <c r="F70" s="38">
        <f t="shared" si="3"/>
        <v>3.5914171217936794</v>
      </c>
      <c r="G70" s="57">
        <v>4181</v>
      </c>
      <c r="H70" s="35">
        <f t="shared" si="4"/>
        <v>16.403797865662273</v>
      </c>
    </row>
    <row r="71" spans="1:8" ht="32.25" customHeight="1">
      <c r="A71" s="101" t="s">
        <v>58</v>
      </c>
      <c r="B71" s="102"/>
      <c r="C71" s="103"/>
      <c r="D71" s="19"/>
      <c r="E71" s="57"/>
      <c r="F71" s="38">
        <f t="shared" si="3"/>
        <v>0</v>
      </c>
      <c r="G71" s="57"/>
      <c r="H71" s="35" t="e">
        <f t="shared" si="4"/>
        <v>#DIV/0!</v>
      </c>
    </row>
    <row r="72" spans="1:8" ht="48" customHeight="1">
      <c r="A72" s="101" t="s">
        <v>56</v>
      </c>
      <c r="B72" s="102"/>
      <c r="C72" s="103"/>
      <c r="D72" s="19"/>
      <c r="E72" s="58"/>
      <c r="F72" s="38">
        <f t="shared" si="3"/>
        <v>0</v>
      </c>
      <c r="G72" s="57"/>
      <c r="H72" s="36" t="e">
        <f t="shared" si="4"/>
        <v>#DIV/0!</v>
      </c>
    </row>
    <row r="73" spans="1:8" ht="17.25" customHeight="1" thickBot="1">
      <c r="A73" s="104" t="s">
        <v>28</v>
      </c>
      <c r="B73" s="105"/>
      <c r="C73" s="105"/>
      <c r="D73" s="20"/>
      <c r="E73" s="59">
        <f>E60+E61+E62+E63+E64+E65+E66+E67+E68+E69+E70+E71+E72</f>
        <v>709692</v>
      </c>
      <c r="F73" s="39">
        <f t="shared" si="3"/>
        <v>100</v>
      </c>
      <c r="G73" s="59">
        <f>SUM(G60:G72)</f>
        <v>507355</v>
      </c>
      <c r="H73" s="37">
        <f t="shared" si="4"/>
        <v>71.48946303466856</v>
      </c>
    </row>
    <row r="74" spans="1:8" ht="24" customHeight="1">
      <c r="A74" s="62" t="s">
        <v>42</v>
      </c>
      <c r="B74" s="63"/>
      <c r="C74" s="63"/>
      <c r="D74" s="63"/>
      <c r="E74" s="63"/>
      <c r="F74" s="63"/>
      <c r="G74" s="63"/>
      <c r="H74" s="64"/>
    </row>
    <row r="75" spans="1:15" ht="23.25" customHeight="1">
      <c r="A75" s="106" t="s">
        <v>32</v>
      </c>
      <c r="B75" s="107"/>
      <c r="C75" s="107"/>
      <c r="D75" s="107"/>
      <c r="E75" s="10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0" t="s">
        <v>69</v>
      </c>
      <c r="B76" s="111"/>
      <c r="C76" s="111"/>
      <c r="D76" s="111"/>
      <c r="E76" s="11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0" t="s">
        <v>40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0" t="s">
        <v>41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3" t="s">
        <v>69</v>
      </c>
      <c r="B79" s="114"/>
      <c r="C79" s="114"/>
      <c r="D79" s="114"/>
      <c r="E79" s="11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6"/>
      <c r="B80" s="116"/>
      <c r="C80" s="116"/>
      <c r="D80" s="21"/>
    </row>
    <row r="81" spans="1:4" ht="15.75" hidden="1">
      <c r="A81" s="116"/>
      <c r="B81" s="116"/>
      <c r="C81" s="11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9" t="s">
        <v>60</v>
      </c>
      <c r="B83" s="109"/>
      <c r="C83" s="10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2018-11-21T07:24:00Z</cp:lastPrinted>
  <dcterms:created xsi:type="dcterms:W3CDTF">2007-08-10T11:06:46Z</dcterms:created>
  <dcterms:modified xsi:type="dcterms:W3CDTF">2018-11-21T08:28:38Z</dcterms:modified>
  <cp:category/>
  <cp:version/>
  <cp:contentType/>
  <cp:contentStatus/>
</cp:coreProperties>
</file>